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комісія'!$B$1:$K$70</definedName>
  </definedNames>
  <calcPr calcId="125725"/>
</workbook>
</file>

<file path=xl/calcChain.xml><?xml version="1.0" encoding="utf-8"?>
<calcChain xmlns="http://schemas.openxmlformats.org/spreadsheetml/2006/main">
  <c r="G52" i="2"/>
  <c r="H52"/>
  <c r="I52"/>
  <c r="F54"/>
  <c r="J45" l="1"/>
  <c r="J57"/>
  <c r="J47"/>
  <c r="J35"/>
  <c r="J29"/>
  <c r="F28"/>
  <c r="J28"/>
  <c r="J26"/>
  <c r="J14"/>
  <c r="J13"/>
  <c r="J12"/>
  <c r="F53"/>
  <c r="F52" s="1"/>
  <c r="F63"/>
  <c r="F62"/>
  <c r="F21"/>
  <c r="C21"/>
  <c r="F20"/>
  <c r="F19"/>
  <c r="F18"/>
  <c r="D18"/>
  <c r="F17"/>
  <c r="F16"/>
  <c r="F9"/>
  <c r="J9" s="1"/>
  <c r="F13"/>
  <c r="F12"/>
  <c r="F10"/>
  <c r="J10" s="1"/>
  <c r="E35"/>
  <c r="F61"/>
  <c r="F60"/>
  <c r="F59"/>
  <c r="F58"/>
  <c r="E38"/>
  <c r="E40"/>
  <c r="E52" l="1"/>
</calcChain>
</file>

<file path=xl/sharedStrings.xml><?xml version="1.0" encoding="utf-8"?>
<sst xmlns="http://schemas.openxmlformats.org/spreadsheetml/2006/main" count="175" uniqueCount="142">
  <si>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</si>
  <si>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</si>
  <si>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</si>
  <si>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</si>
  <si>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</si>
  <si>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</si>
  <si>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</si>
  <si>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 xml:space="preserve">Пропозиції по внесенню змін до бюджету </t>
  </si>
  <si>
    <t xml:space="preserve">Лист начальника  Упр. охорони здоров"я від  17.01.19 № 01-25/324 </t>
  </si>
  <si>
    <t>Лист  відділу спорту  від 24.01.2019 № 02-25/6</t>
  </si>
  <si>
    <t>( +-) 22 000</t>
  </si>
  <si>
    <t>Лист КТВП "Школяр" від 04.01.19 № 04</t>
  </si>
  <si>
    <t>Лист  упр.культури від 31.01.ю19 № 1-16/49</t>
  </si>
  <si>
    <t>Лист УПСЗН від 31.01.19 № 01-16/05/557</t>
  </si>
  <si>
    <t>Дані фінуправління</t>
  </si>
  <si>
    <t>Лист УЖКГ та Б від 28.01.19 № 01-14/104</t>
  </si>
  <si>
    <t>( +-) 154 000</t>
  </si>
  <si>
    <t>Лист упр. Освіти від 01.02.19 № 01-10/227</t>
  </si>
  <si>
    <t>( +-) 160 000</t>
  </si>
  <si>
    <t>На проектно- кошторисну документацію   ремонту даху ЦБС</t>
  </si>
  <si>
    <t xml:space="preserve">Зміни за рахунок субвенцій </t>
  </si>
  <si>
    <t>Лист Деп.фін ОДА від 05.02.19 № 07-20/52</t>
  </si>
  <si>
    <t>Субвенція  з обласного бюджету  місцевим бюджетам  за рахунок  залишку коштів  освітньої субвенції,  що утворився на початок бюджетного періоду, на придбання  обладнання  для  оснащення ресурсних кімнат</t>
  </si>
  <si>
    <t>Лист  УПСЗН від 30.01.19 № 01-16/05/540</t>
  </si>
  <si>
    <t>( +-) 3 600</t>
  </si>
  <si>
    <t>Лист УЖКГ та Б від 06.02.19 № 01-14/194</t>
  </si>
  <si>
    <t>( +-) 1 640</t>
  </si>
  <si>
    <t>Лист  Територ.центру від 06.02.19 № 43</t>
  </si>
  <si>
    <t>( +-) 1 400</t>
  </si>
  <si>
    <t>Лист Реабіліт.центру від 05.02.19 № 49</t>
  </si>
  <si>
    <t>( +-) 1680</t>
  </si>
  <si>
    <t>Лист  УЖКГ та Б від 28.01.2019 № 01-14/104-1</t>
  </si>
  <si>
    <t>Лист Деп.фін ОДА від 11.02.19 № 08-20/59</t>
  </si>
  <si>
    <t>Інша субвенція  на виконання доручень  виборців  депутатами обласної ради</t>
  </si>
  <si>
    <t xml:space="preserve">Пропозиції по внесенню змін до бюджету міста на 52 сесію Ніжинської міської ради VІІ скликання від  27 лютого  2019 р. </t>
  </si>
  <si>
    <t>Лист  упр. культури від 08.02.2019 № 1-16/62</t>
  </si>
  <si>
    <r>
      <rPr>
        <b/>
        <u/>
        <sz val="24"/>
        <color theme="1"/>
        <rFont val="Times New Roman"/>
        <family val="1"/>
        <charset val="204"/>
      </rPr>
      <t xml:space="preserve">Співфінансування  субвенції </t>
    </r>
    <r>
      <rPr>
        <b/>
        <sz val="24"/>
        <color theme="1"/>
        <rFont val="Times New Roman"/>
        <family val="1"/>
        <charset val="204"/>
      </rPr>
      <t xml:space="preserve">з держ.бюджету на соц.-економ.розвиток окремих територій:                                                УЖКГ та Б - 170 621,78 грн;                                     Упр.освіти - 4 275,78 грн.;                                             Упр.культури - 1 395 грн.  </t>
    </r>
  </si>
  <si>
    <t>Фінуправління</t>
  </si>
  <si>
    <t>Медична субвенція  з державного бюджету місцевим бюджетам</t>
  </si>
  <si>
    <t>Природоохоронні заходи</t>
  </si>
  <si>
    <t>Утримання вулиць і доріг</t>
  </si>
  <si>
    <t>Фінуправліня</t>
  </si>
  <si>
    <t>Бюджет розвитку</t>
  </si>
  <si>
    <t>Загальний фонд</t>
  </si>
  <si>
    <t>Цільові фонди</t>
  </si>
  <si>
    <t>Власні  по будинку культури</t>
  </si>
  <si>
    <t>12</t>
  </si>
  <si>
    <t>13</t>
  </si>
  <si>
    <t>14</t>
  </si>
  <si>
    <t>15</t>
  </si>
  <si>
    <t>16</t>
  </si>
  <si>
    <t>17</t>
  </si>
  <si>
    <t>19</t>
  </si>
  <si>
    <t>Службова відділу з питань НС тв ЦЗН</t>
  </si>
  <si>
    <t>( +-)15 000</t>
  </si>
  <si>
    <t>Лист  Територіального центру від 14.02.19 № 56</t>
  </si>
  <si>
    <t>Лист  культури від 07.02.19 № 1-16/60</t>
  </si>
  <si>
    <t>Придбання  посудомийних машин в їдальні шкіл № 2,5,6,11,13 - 189 000 грн. та установка - 35 000 грн.</t>
  </si>
  <si>
    <t>Зміни в межах затверджених лімітів</t>
  </si>
  <si>
    <t>КПКВ 7640,  з КЕКВ 3132-160 000;   на  КЕКВ 2240 + 160000 грн.-оплата  інформ., консультаційних послуг по об"єкуту ЗОШ №10, співфінансув. по коштах НЕФКО</t>
  </si>
  <si>
    <t>З КЕКВ 2240 на  КЕКВ 2275 -вивіз ТПВ</t>
  </si>
  <si>
    <t>З КЕКВ 2240 на  КЕКВ 2275 - вивіз ТПВ</t>
  </si>
  <si>
    <t>З УЖКГ та Б  на виконком, КЕКВ 2240</t>
  </si>
  <si>
    <t>Лист стоматологічної поліклініки від 15.02.19р. № 41</t>
  </si>
  <si>
    <r>
      <rPr>
        <b/>
        <i/>
        <u/>
        <sz val="24"/>
        <color theme="1"/>
        <rFont val="Times New Roman"/>
        <family val="1"/>
        <charset val="204"/>
      </rPr>
      <t>Додатково:</t>
    </r>
    <r>
      <rPr>
        <b/>
        <sz val="24"/>
        <color theme="1"/>
        <rFont val="Times New Roman"/>
        <family val="1"/>
        <charset val="204"/>
      </rPr>
      <t xml:space="preserve"> на заробітну плату з нарахуваннями до кінця року (стимулюючі та обов’язкові доплати  на 6 місяців)</t>
    </r>
  </si>
  <si>
    <r>
      <rPr>
        <b/>
        <u/>
        <sz val="24"/>
        <color theme="1"/>
        <rFont val="Times New Roman"/>
        <family val="1"/>
        <charset val="204"/>
      </rPr>
      <t xml:space="preserve">Додатково: </t>
    </r>
    <r>
      <rPr>
        <b/>
        <sz val="24"/>
        <color theme="1"/>
        <rFont val="Times New Roman"/>
        <family val="1"/>
        <charset val="204"/>
      </rPr>
      <t xml:space="preserve">на заробітну плату з нарахуваннями до кінця року </t>
    </r>
  </si>
  <si>
    <t>440 834                                                                     23 856,40</t>
  </si>
  <si>
    <r>
      <t xml:space="preserve">Залишок коштів на котловому рахунку  загального фонду на 01.01.2019р. - </t>
    </r>
    <r>
      <rPr>
        <b/>
        <sz val="36"/>
        <color theme="1"/>
        <rFont val="Times New Roman"/>
        <family val="1"/>
        <charset val="204"/>
      </rPr>
      <t>2 897 282  грн.</t>
    </r>
  </si>
  <si>
    <r>
      <t xml:space="preserve">Залишки коштів на 01.01.2019р.с.Кунашівка, які зараховуються до бюджету міста - </t>
    </r>
    <r>
      <rPr>
        <b/>
        <sz val="36"/>
        <color theme="1"/>
        <rFont val="Times New Roman"/>
        <family val="1"/>
        <charset val="204"/>
      </rPr>
      <t xml:space="preserve">153 608,86 </t>
    </r>
  </si>
  <si>
    <r>
      <t xml:space="preserve">Субвенція  з Державного бюджету місцевим бюджетам на  соціально-економічний розвиток  окремих територій </t>
    </r>
    <r>
      <rPr>
        <b/>
        <i/>
        <u/>
        <sz val="22"/>
        <color theme="1"/>
        <rFont val="Times New Roman"/>
        <family val="1"/>
        <charset val="204"/>
      </rPr>
      <t>(передані)</t>
    </r>
  </si>
  <si>
    <t>З благоустрою КПКВ 6030, КЕКВ 2240 - 154 000  на КПКВ 7461, КЕКВ 2240                     + 154 000 грн.-поточний ремонт під’їзних доріг, вулиць</t>
  </si>
  <si>
    <t>Перерозподіл коштів  з КЕКВ 2240 на  КЕКВ 3110  для придбання шолому та перчаток  боксерських Winning</t>
  </si>
  <si>
    <t>Всього додаткова потреба</t>
  </si>
  <si>
    <r>
      <rPr>
        <b/>
        <i/>
        <u/>
        <sz val="24"/>
        <color theme="1"/>
        <rFont val="Times New Roman"/>
        <family val="1"/>
        <charset val="204"/>
      </rPr>
      <t>Додатково:</t>
    </r>
    <r>
      <rPr>
        <b/>
        <sz val="24"/>
        <color theme="1"/>
        <rFont val="Times New Roman"/>
        <family val="1"/>
        <charset val="204"/>
      </rPr>
      <t xml:space="preserve">на встановлення надбавки за вислугу років           (зміна законодавства по соціальним працівникам )  </t>
    </r>
  </si>
  <si>
    <r>
      <rPr>
        <b/>
        <i/>
        <u/>
        <sz val="24"/>
        <color theme="1"/>
        <rFont val="Times New Roman"/>
        <family val="1"/>
        <charset val="204"/>
      </rPr>
      <t>За виконані роботи</t>
    </r>
    <r>
      <rPr>
        <b/>
        <i/>
        <sz val="24"/>
        <color theme="1"/>
        <rFont val="Times New Roman"/>
        <family val="1"/>
        <charset val="204"/>
      </rPr>
      <t xml:space="preserve">: </t>
    </r>
    <r>
      <rPr>
        <b/>
        <sz val="24"/>
        <color theme="1"/>
        <rFont val="Times New Roman"/>
        <family val="1"/>
        <charset val="204"/>
      </rPr>
      <t xml:space="preserve">Реконструкція КНС біля р. Остер, вул.Набережна - 161834 грн.; Реконструкція центральної КНС вул. Синяківська - 126 000 грн.; Реконструкція самоплинного колектору по вул. Синяківській - Шевченка-          153 000 грн.         </t>
    </r>
    <r>
      <rPr>
        <b/>
        <i/>
        <u/>
        <sz val="24"/>
        <color theme="1"/>
        <rFont val="Times New Roman"/>
        <family val="1"/>
        <charset val="204"/>
      </rPr>
      <t xml:space="preserve">Кредиторська заборгованість: </t>
    </r>
    <r>
      <rPr>
        <b/>
        <sz val="24"/>
        <color theme="1"/>
        <rFont val="Times New Roman"/>
        <family val="1"/>
        <charset val="204"/>
      </rPr>
      <t xml:space="preserve"> сіті - лайт - 600 грн.; за виконання  дослідження  пасажиропотоків -  15 000 грн.; тех.документація,землеустрій території на нове кладовище -         7 256,40</t>
    </r>
  </si>
  <si>
    <r>
      <rPr>
        <b/>
        <i/>
        <u/>
        <sz val="24"/>
        <color theme="1"/>
        <rFont val="Times New Roman"/>
        <family val="1"/>
        <charset val="204"/>
      </rPr>
      <t>Додаткова потреба</t>
    </r>
    <r>
      <rPr>
        <b/>
        <sz val="24"/>
        <color theme="1"/>
        <rFont val="Times New Roman"/>
        <family val="1"/>
        <charset val="204"/>
      </rPr>
      <t xml:space="preserve"> на інсулін - субвенція із міського бюджету обласному   ( потреба  1826,06- 500,00 = 1 326,06</t>
    </r>
  </si>
  <si>
    <t>Лист ЦМЛ від 12.02.19 № 01-10/</t>
  </si>
  <si>
    <t>На придбання 10 комплектів персональних комп’ютерів та супутньої техніки</t>
  </si>
  <si>
    <t>Лист управління освіти від 13.02.19 № 01-10/314</t>
  </si>
  <si>
    <t>На придбання 5 системних блоків(50000 грн.), БФП (6700 грн.) та програмного забезпечення" UA-Бюджет"(39500 грн.) для бухгалтерії</t>
  </si>
  <si>
    <t>Лист УЖКГ та Б від 28.01.19 № 01-14/104-2</t>
  </si>
  <si>
    <t>Виділити додатково: на обслуговування та ремонт мереж вуличного освітлення 810000 грн.; монтування мереж вуличного освітлення 810000 грн.; зрізання,  обрізання дерев, підстригання кущів 100000 грн.; видалення дерев 510000 грн.</t>
  </si>
  <si>
    <t>Лист КП "ВУКГ" від 05.02.19 р. № 1-3/174</t>
  </si>
  <si>
    <t>Кошти на закупівлю бетонних плит для встановлення огорожі навколо полігону ТПВ</t>
  </si>
  <si>
    <t>День міста</t>
  </si>
  <si>
    <t>Лист пологового будинку від 18.02.19 р. № 1-02/81</t>
  </si>
  <si>
    <t>На поточний ремонт блоку В 131164 грн.;, на електроматеріали 35000 грн.; на капітальний ремонт блоку Б 935372 грн.</t>
  </si>
  <si>
    <t>Лист пологового будинку від 18.02.19 р. № 1-02/80</t>
  </si>
  <si>
    <t>На придбання 10 комп’ютерів та 8 принтерів</t>
  </si>
  <si>
    <t>Додатково на заробітну плату 24600600, закупівлю енергосервісу будівель Зош № 1,3,9, ННВК №16 475500 - розрахунки не надані</t>
  </si>
  <si>
    <t>Додатково на обов’язкову надбавку за вислугу років на лютий-грудень 2019 р.</t>
  </si>
  <si>
    <r>
      <rPr>
        <i/>
        <u/>
        <sz val="24"/>
        <color theme="1"/>
        <rFont val="Times New Roman"/>
        <family val="1"/>
        <charset val="204"/>
      </rPr>
      <t>Додатково:</t>
    </r>
    <r>
      <rPr>
        <sz val="24"/>
        <color theme="1"/>
        <rFont val="Times New Roman"/>
        <family val="1"/>
        <charset val="204"/>
      </rPr>
      <t xml:space="preserve"> Реконструкція адмінбудівлі по вул.Московська,20 - 500 000; Реконстр. Школи №14 - 2 000 000( якщо не буде коштів з держбюджету);  Будівн.прибудови спортзалу ЗОШ №6 (корегування проекту) - 40 000; Реконстр. мереж електропостач.  в Пологовому буд.- 1 430 000; Реконструк. бігової доріжки на міському стадіоні - 5 000 000; Будівн. водопроводу по вул. Шевченка,105 - 474 000; Будівництво ЛЕП вул. Арвата, Афганців...(якщо не буде коштів з держбюджету) - 4 165 000; </t>
    </r>
    <r>
      <rPr>
        <b/>
        <sz val="24"/>
        <color theme="1"/>
        <rFont val="Times New Roman"/>
        <family val="1"/>
        <charset val="204"/>
      </rPr>
      <t>Реставрація "Поштової станції"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(на виконання зауважень експертизи) - 100 000;</t>
    </r>
    <r>
      <rPr>
        <sz val="24"/>
        <color theme="1"/>
        <rFont val="Times New Roman"/>
        <family val="1"/>
        <charset val="204"/>
      </rPr>
      <t xml:space="preserve"> Капремонт внутрікварт. дороги вул. Озерна - 2 000 000; Капремонт дороги вулиць: Студентська- 2 800 000, Некрасова - 520 000, Думська - 950 000, Короленка - 2 200 000,  Коцюбинського - 3 000 000, Гребінки - 3 800 000, Шевченка - проект - 100 000; </t>
    </r>
    <r>
      <rPr>
        <b/>
        <sz val="24"/>
        <color theme="1"/>
        <rFont val="Times New Roman"/>
        <family val="1"/>
        <charset val="204"/>
      </rPr>
      <t>проект  підкл.зовнішніх мереж басейну Н2О - 300 000</t>
    </r>
    <r>
      <rPr>
        <sz val="24"/>
        <color theme="1"/>
        <rFont val="Times New Roman"/>
        <family val="1"/>
        <charset val="204"/>
      </rPr>
      <t>;</t>
    </r>
    <r>
      <rPr>
        <b/>
        <sz val="24"/>
        <color theme="1"/>
        <rFont val="Times New Roman"/>
        <family val="1"/>
        <charset val="204"/>
      </rPr>
      <t xml:space="preserve"> Реконстр. вул. Шевченка з пл. Франка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- 135 157</t>
    </r>
    <r>
      <rPr>
        <sz val="24"/>
        <color theme="1"/>
        <rFont val="Times New Roman"/>
        <family val="1"/>
        <charset val="204"/>
      </rPr>
      <t xml:space="preserve">; </t>
    </r>
    <r>
      <rPr>
        <b/>
        <sz val="24"/>
        <color theme="1"/>
        <rFont val="Times New Roman"/>
        <family val="1"/>
        <charset val="204"/>
      </rPr>
      <t>Реконстр. ж/б вул. Шевченка, 101 - 522 000</t>
    </r>
    <r>
      <rPr>
        <sz val="24"/>
        <color theme="1"/>
        <rFont val="Times New Roman"/>
        <family val="1"/>
        <charset val="204"/>
      </rPr>
      <t xml:space="preserve">; </t>
    </r>
    <r>
      <rPr>
        <b/>
        <sz val="24"/>
        <color theme="1"/>
        <rFont val="Times New Roman"/>
        <family val="1"/>
        <charset val="204"/>
      </rPr>
      <t>засіб дистанційної передачі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даних на вузол обліку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газу( Вічний вогонь) - 40 000</t>
    </r>
    <r>
      <rPr>
        <sz val="24"/>
        <color theme="1"/>
        <rFont val="Times New Roman"/>
        <family val="1"/>
        <charset val="204"/>
      </rPr>
      <t>; на придбання відеокамер -195 000</t>
    </r>
  </si>
  <si>
    <t>Програма "Турбота"</t>
  </si>
  <si>
    <t xml:space="preserve">Надані послуги  Ніжин.дист.сигн. та зв"язку -        1 399,60 грн., "Укртелеком" - 423 000,95 грн., Київ.дир.залазничних перевезень - 9 307 138,09 </t>
  </si>
  <si>
    <t xml:space="preserve">Перевезення пільгових категорій населення автомобільним транспортом </t>
  </si>
  <si>
    <t>Лист Державного архіву Чернігівської області від 12.02.19 № 293/01-24</t>
  </si>
  <si>
    <t>42</t>
  </si>
  <si>
    <r>
      <rPr>
        <i/>
        <u/>
        <sz val="24"/>
        <color theme="1"/>
        <rFont val="Times New Roman"/>
        <family val="1"/>
        <charset val="204"/>
      </rPr>
      <t xml:space="preserve">Додатково: </t>
    </r>
    <r>
      <rPr>
        <sz val="24"/>
        <color theme="1"/>
        <rFont val="Times New Roman"/>
        <family val="1"/>
        <charset val="204"/>
      </rPr>
      <t xml:space="preserve">Інженерно - геологічні  вишукування по  об’єкту "Будівництво  фонтана на пл. Франка" - 12 000; </t>
    </r>
    <r>
      <rPr>
        <b/>
        <sz val="24"/>
        <color theme="1"/>
        <rFont val="Times New Roman"/>
        <family val="1"/>
        <charset val="204"/>
      </rPr>
      <t>Будівництво нового кладовища на території земель с. Кунашівка - 300 000</t>
    </r>
    <r>
      <rPr>
        <sz val="24"/>
        <color theme="1"/>
        <rFont val="Times New Roman"/>
        <family val="1"/>
        <charset val="204"/>
      </rPr>
      <t xml:space="preserve">; </t>
    </r>
    <r>
      <rPr>
        <b/>
        <sz val="24"/>
        <color theme="1"/>
        <rFont val="Times New Roman"/>
        <family val="1"/>
        <charset val="204"/>
      </rPr>
      <t>експертиза  60 000;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 xml:space="preserve">Інженерно - геологічні  вишукування по кладовищу - 25 000; Виконання   топографо -  геодезичної зйомки для розробки кладовища -    54 000; </t>
    </r>
    <r>
      <rPr>
        <sz val="24"/>
        <color theme="1"/>
        <rFont val="Times New Roman"/>
        <family val="1"/>
        <charset val="204"/>
      </rPr>
      <t>Інженерно -  геологічні  вишукування для проекту "Реконструкція самоплинного колектору" - 25 500,30 ( залишок по</t>
    </r>
    <r>
      <rPr>
        <b/>
        <sz val="24"/>
        <color theme="1"/>
        <rFont val="Times New Roman"/>
        <family val="1"/>
        <charset val="204"/>
      </rPr>
      <t xml:space="preserve"> </t>
    </r>
    <r>
      <rPr>
        <sz val="24"/>
        <color theme="1"/>
        <rFont val="Times New Roman"/>
        <family val="1"/>
        <charset val="204"/>
      </rPr>
      <t xml:space="preserve">договору від 20.12.19) </t>
    </r>
  </si>
  <si>
    <t>в тому числі</t>
  </si>
  <si>
    <t>бюджет розвитку</t>
  </si>
  <si>
    <t>Лист управління освіти від 14.02.19 р. № 01-10/328</t>
  </si>
  <si>
    <t xml:space="preserve">  </t>
  </si>
  <si>
    <t>Встановлення грат на вікнах І-го поверху для архіву</t>
  </si>
  <si>
    <t>6</t>
  </si>
  <si>
    <t>7</t>
  </si>
  <si>
    <r>
      <t xml:space="preserve">Залишки субвенцій на рах. міського бюджету на 01.01.2019р. - </t>
    </r>
    <r>
      <rPr>
        <b/>
        <i/>
        <u/>
        <sz val="28"/>
        <color theme="1"/>
        <rFont val="Times New Roman"/>
        <family val="1"/>
        <charset val="204"/>
      </rPr>
      <t xml:space="preserve">Загальний фонд: </t>
    </r>
    <r>
      <rPr>
        <b/>
        <i/>
        <u/>
        <sz val="36"/>
        <color theme="1"/>
        <rFont val="Times New Roman"/>
        <family val="1"/>
        <charset val="204"/>
      </rPr>
      <t>5</t>
    </r>
    <r>
      <rPr>
        <b/>
        <u/>
        <sz val="36"/>
        <color theme="1"/>
        <rFont val="Times New Roman"/>
        <family val="1"/>
        <charset val="204"/>
      </rPr>
      <t xml:space="preserve"> 937 584</t>
    </r>
  </si>
  <si>
    <r>
      <t xml:space="preserve">Залишки коштів на рах. міського бюджету на 01.01.2019р.- </t>
    </r>
    <r>
      <rPr>
        <b/>
        <i/>
        <u/>
        <sz val="28"/>
        <color theme="1"/>
        <rFont val="Times New Roman"/>
        <family val="1"/>
        <charset val="204"/>
      </rPr>
      <t xml:space="preserve">Спеціальний фонд: </t>
    </r>
    <r>
      <rPr>
        <b/>
        <u/>
        <sz val="36"/>
        <color theme="1"/>
        <rFont val="Times New Roman"/>
        <family val="1"/>
        <charset val="204"/>
      </rPr>
      <t xml:space="preserve">1 325 728 </t>
    </r>
    <r>
      <rPr>
        <b/>
        <u/>
        <sz val="28"/>
        <color theme="1"/>
        <rFont val="Times New Roman"/>
        <family val="1"/>
        <charset val="204"/>
      </rPr>
      <t>грн.</t>
    </r>
  </si>
  <si>
    <t>440 834 - бюджет розвитку;                                                                        23 857 - загальний фонд</t>
  </si>
  <si>
    <t>535 157 - бюджет розвитку; 40000 - загальний фонд;             522 000 - в резервний фонд</t>
  </si>
  <si>
    <t>Розпорядж.КМУ від 23.01.19р. № 39-р, лист ДКСУ від 18.02.19р. № 06-2-11/62/890</t>
  </si>
  <si>
    <t>Субвенція  з Державного бюджету місцевим бюджетам на  соціально-економічний розвиток  окремих територій</t>
  </si>
  <si>
    <t>Лист КТВП "Школяр" від 14.02.19</t>
  </si>
  <si>
    <t>Службова відділу з питань НС тв ЦЗН від 19.02.19</t>
  </si>
  <si>
    <t>(+-) 10 000 з резервного фонду</t>
  </si>
  <si>
    <t>Виділити додатково на кухонну машину для протирання овочів для харчоблоку ЗОШ № 7</t>
  </si>
  <si>
    <t>Перерозподіл коштів  з КЕКВ 2240 на  КЕКВ 3110  для придбання теплової пушки</t>
  </si>
  <si>
    <t>( +-) 20 000</t>
  </si>
  <si>
    <t>Лист УЖКГ та Б від 18.02.19 №01-14/104-3</t>
  </si>
  <si>
    <t>180000 - загальний фонд; 190000 з резервного фонду</t>
  </si>
  <si>
    <t>Лист УЖКГ та Б від</t>
  </si>
  <si>
    <t>Повернути кошти на монтування вуличного освітлення по Кунашівці в резервний фонд</t>
  </si>
  <si>
    <t>(+-) 85 000</t>
  </si>
  <si>
    <t>Лист КК"Північна" від 19.02.19р. №36</t>
  </si>
  <si>
    <t>Додатково на ремонт даху адмінбудівлі</t>
  </si>
  <si>
    <t>8</t>
  </si>
  <si>
    <t>9</t>
  </si>
  <si>
    <t>10</t>
  </si>
  <si>
    <t>11</t>
  </si>
  <si>
    <t>15-1</t>
  </si>
  <si>
    <t>15-2</t>
  </si>
  <si>
    <t>15-3</t>
  </si>
  <si>
    <t>15-4</t>
  </si>
  <si>
    <t>20</t>
  </si>
  <si>
    <t>665000 з резервного фонду</t>
  </si>
  <si>
    <r>
      <t xml:space="preserve">Додатково: на транспортні послуги по зпвезенню піску - 190000 грн.; </t>
    </r>
    <r>
      <rPr>
        <sz val="24"/>
        <color theme="1"/>
        <rFont val="Times New Roman"/>
        <family val="1"/>
        <charset val="204"/>
      </rPr>
      <t xml:space="preserve">на благоустрій території нового кладовища - 195000 грн.; </t>
    </r>
    <r>
      <rPr>
        <b/>
        <sz val="24"/>
        <color theme="1"/>
        <rFont val="Times New Roman"/>
        <family val="1"/>
        <charset val="204"/>
      </rPr>
      <t>виготовлення проекту ОДР по вул. Шевченка-Набережна-Московська-Батюка - 180000 грн.</t>
    </r>
  </si>
  <si>
    <t>в резервний фонд бюджету</t>
  </si>
  <si>
    <t>Будинку культури</t>
  </si>
  <si>
    <t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від 19.02.2019 р.</t>
  </si>
  <si>
    <t xml:space="preserve">535 157 - бюджет розвитку; 40000 - загальний фонд;             522 000 - зарезервовано до прийняття програми </t>
  </si>
  <si>
    <t>221 127 - бюджет розвитку;            7 873 - загальний фонд</t>
  </si>
  <si>
    <t>вільний залишок загального фонду</t>
  </si>
  <si>
    <t>за рахунок зменшення резервного фонду</t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</si>
</sst>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i/>
      <u/>
      <sz val="24"/>
      <color theme="1"/>
      <name val="Times New Roman"/>
      <family val="1"/>
      <charset val="204"/>
    </font>
    <font>
      <b/>
      <i/>
      <sz val="24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u/>
      <sz val="24"/>
      <color theme="1"/>
      <name val="Times New Roman"/>
      <family val="1"/>
      <charset val="204"/>
    </font>
    <font>
      <b/>
      <i/>
      <u/>
      <sz val="28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b/>
      <i/>
      <u/>
      <sz val="3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u/>
      <sz val="22"/>
      <color theme="1"/>
      <name val="Times New Roman"/>
      <family val="1"/>
      <charset val="204"/>
    </font>
    <font>
      <i/>
      <u/>
      <sz val="24"/>
      <color theme="1"/>
      <name val="Times New Roman"/>
      <family val="1"/>
      <charset val="204"/>
    </font>
    <font>
      <i/>
      <sz val="2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vertical="top"/>
    </xf>
    <xf numFmtId="0" fontId="3" fillId="0" borderId="0"/>
  </cellStyleXfs>
  <cellXfs count="122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2" xfId="0" applyFont="1" applyBorder="1" applyAlignment="1">
      <alignment horizontal="center" vertical="center" wrapText="1"/>
    </xf>
    <xf numFmtId="0" fontId="12" fillId="0" borderId="0" xfId="0" applyFont="1"/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2" xfId="0" applyFont="1" applyBorder="1"/>
    <xf numFmtId="0" fontId="9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justify"/>
    </xf>
    <xf numFmtId="4" fontId="18" fillId="2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2" xfId="0" applyFont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/>
    </xf>
    <xf numFmtId="3" fontId="10" fillId="4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0" fontId="1" fillId="5" borderId="0" xfId="0" applyFont="1" applyFill="1"/>
    <xf numFmtId="0" fontId="24" fillId="5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3" fontId="10" fillId="5" borderId="2" xfId="0" applyNumberFormat="1" applyFont="1" applyFill="1" applyBorder="1" applyAlignment="1">
      <alignment horizontal="center" vertical="center"/>
    </xf>
    <xf numFmtId="3" fontId="10" fillId="5" borderId="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31" fillId="0" borderId="0" xfId="0" applyFont="1" applyAlignment="1">
      <alignment horizontal="justify" vertical="justify"/>
    </xf>
    <xf numFmtId="0" fontId="11" fillId="0" borderId="2" xfId="0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justify"/>
    </xf>
    <xf numFmtId="0" fontId="7" fillId="0" borderId="0" xfId="0" applyFont="1" applyAlignment="1">
      <alignment horizontal="justify" vertical="justify"/>
    </xf>
    <xf numFmtId="3" fontId="10" fillId="0" borderId="0" xfId="0" applyNumberFormat="1" applyFont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5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justify" vertical="center"/>
    </xf>
    <xf numFmtId="0" fontId="10" fillId="0" borderId="2" xfId="0" applyFont="1" applyFill="1" applyBorder="1" applyAlignment="1">
      <alignment horizontal="justify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3" fontId="10" fillId="5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2" fontId="10" fillId="4" borderId="4" xfId="0" applyNumberFormat="1" applyFont="1" applyFill="1" applyBorder="1" applyAlignment="1">
      <alignment horizontal="left" vertical="center" wrapText="1"/>
    </xf>
    <xf numFmtId="2" fontId="10" fillId="4" borderId="6" xfId="0" applyNumberFormat="1" applyFont="1" applyFill="1" applyBorder="1" applyAlignment="1">
      <alignment horizontal="left" vertical="center" wrapText="1"/>
    </xf>
    <xf numFmtId="2" fontId="10" fillId="4" borderId="5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top" wrapText="1"/>
    </xf>
    <xf numFmtId="49" fontId="24" fillId="0" borderId="7" xfId="0" applyNumberFormat="1" applyFont="1" applyFill="1" applyBorder="1" applyAlignment="1">
      <alignment horizontal="center"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3" fontId="32" fillId="5" borderId="2" xfId="0" applyNumberFormat="1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vertical="center"/>
    </xf>
    <xf numFmtId="0" fontId="5" fillId="5" borderId="4" xfId="0" applyFont="1" applyFill="1" applyBorder="1" applyAlignment="1">
      <alignment vertical="justify"/>
    </xf>
    <xf numFmtId="0" fontId="5" fillId="5" borderId="5" xfId="0" applyFont="1" applyFill="1" applyBorder="1" applyAlignment="1">
      <alignment vertical="justify"/>
    </xf>
    <xf numFmtId="3" fontId="10" fillId="0" borderId="2" xfId="0" applyNumberFormat="1" applyFont="1" applyBorder="1" applyAlignment="1">
      <alignment horizontal="center" vertical="justify"/>
    </xf>
    <xf numFmtId="0" fontId="10" fillId="0" borderId="1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</cellXfs>
  <cellStyles count="3">
    <cellStyle name="Звичайний_Додаток _ 3 зм_ни 4575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tabSelected="1" view="pageBreakPreview" topLeftCell="B48" zoomScale="50" zoomScaleSheetLayoutView="50" workbookViewId="0">
      <selection activeCell="J53" sqref="J53:K53"/>
    </sheetView>
  </sheetViews>
  <sheetFormatPr defaultColWidth="8.85546875" defaultRowHeight="15.75"/>
  <cols>
    <col min="1" max="1" width="8.85546875" style="1" hidden="1" customWidth="1"/>
    <col min="2" max="2" width="11.7109375" style="3" customWidth="1"/>
    <col min="3" max="3" width="32" style="1" customWidth="1"/>
    <col min="4" max="4" width="69.140625" style="1" customWidth="1"/>
    <col min="5" max="5" width="32.85546875" style="1" customWidth="1"/>
    <col min="6" max="6" width="34.5703125" style="1" customWidth="1"/>
    <col min="7" max="7" width="22.28515625" style="1" hidden="1" customWidth="1"/>
    <col min="8" max="8" width="23.42578125" style="1" hidden="1" customWidth="1"/>
    <col min="9" max="9" width="22.5703125" style="1" hidden="1" customWidth="1"/>
    <col min="10" max="10" width="34.5703125" style="1" customWidth="1"/>
    <col min="11" max="11" width="31.140625" style="1" customWidth="1"/>
    <col min="12" max="16384" width="8.85546875" style="1"/>
  </cols>
  <sheetData>
    <row r="1" spans="2:11" s="6" customFormat="1" ht="121.5" customHeight="1">
      <c r="B1" s="90" t="s">
        <v>34</v>
      </c>
      <c r="C1" s="90"/>
      <c r="D1" s="90"/>
      <c r="E1" s="90"/>
      <c r="F1" s="90"/>
      <c r="G1" s="90"/>
      <c r="H1" s="90"/>
      <c r="I1" s="90"/>
      <c r="J1" s="90"/>
      <c r="K1" s="90"/>
    </row>
    <row r="2" spans="2:11" s="2" customFormat="1" ht="319.5" customHeight="1">
      <c r="B2" s="7" t="s">
        <v>0</v>
      </c>
      <c r="C2" s="15" t="s">
        <v>4</v>
      </c>
      <c r="D2" s="15" t="s">
        <v>3</v>
      </c>
      <c r="E2" s="15" t="s">
        <v>6</v>
      </c>
      <c r="F2" s="15" t="s">
        <v>7</v>
      </c>
      <c r="G2" s="5" t="s">
        <v>5</v>
      </c>
      <c r="H2" s="5" t="s">
        <v>1</v>
      </c>
      <c r="I2" s="5" t="s">
        <v>2</v>
      </c>
      <c r="J2" s="16" t="s">
        <v>137</v>
      </c>
      <c r="K2" s="16"/>
    </row>
    <row r="3" spans="2:11" s="44" customFormat="1" ht="24.75" customHeight="1">
      <c r="B3" s="45">
        <v>1</v>
      </c>
      <c r="C3" s="45">
        <v>2</v>
      </c>
      <c r="D3" s="45">
        <v>3</v>
      </c>
      <c r="E3" s="45">
        <v>4</v>
      </c>
      <c r="F3" s="45">
        <v>5</v>
      </c>
      <c r="G3" s="46">
        <v>6</v>
      </c>
      <c r="H3" s="47">
        <v>7</v>
      </c>
      <c r="I3" s="47">
        <v>8</v>
      </c>
      <c r="J3" s="47">
        <v>6</v>
      </c>
      <c r="K3" s="47">
        <v>7</v>
      </c>
    </row>
    <row r="4" spans="2:11" s="8" customFormat="1" ht="42.75" customHeight="1">
      <c r="B4" s="91" t="s">
        <v>20</v>
      </c>
      <c r="C4" s="92"/>
      <c r="D4" s="92"/>
      <c r="E4" s="92"/>
      <c r="F4" s="92"/>
      <c r="G4" s="92"/>
      <c r="H4" s="92"/>
      <c r="I4" s="92"/>
      <c r="J4" s="92"/>
      <c r="K4" s="93"/>
    </row>
    <row r="5" spans="2:11" s="8" customFormat="1" ht="219" customHeight="1">
      <c r="B5" s="35">
        <v>1</v>
      </c>
      <c r="C5" s="7" t="s">
        <v>21</v>
      </c>
      <c r="D5" s="23" t="s">
        <v>22</v>
      </c>
      <c r="E5" s="29">
        <v>211450</v>
      </c>
      <c r="F5" s="29">
        <v>211450</v>
      </c>
      <c r="G5" s="31"/>
      <c r="H5" s="31"/>
      <c r="I5" s="31"/>
      <c r="J5" s="29">
        <v>211450</v>
      </c>
      <c r="K5" s="31"/>
    </row>
    <row r="6" spans="2:11" s="8" customFormat="1" ht="118.5" customHeight="1">
      <c r="B6" s="35">
        <v>2</v>
      </c>
      <c r="C6" s="7" t="s">
        <v>32</v>
      </c>
      <c r="D6" s="23" t="s">
        <v>33</v>
      </c>
      <c r="E6" s="29">
        <v>27000</v>
      </c>
      <c r="F6" s="29">
        <v>27000</v>
      </c>
      <c r="G6" s="31"/>
      <c r="H6" s="31"/>
      <c r="I6" s="31"/>
      <c r="J6" s="29">
        <v>27000</v>
      </c>
      <c r="K6" s="31"/>
    </row>
    <row r="7" spans="2:11" s="8" customFormat="1" ht="118.5" customHeight="1">
      <c r="B7" s="35">
        <v>3</v>
      </c>
      <c r="C7" s="62" t="s">
        <v>109</v>
      </c>
      <c r="D7" s="23" t="s">
        <v>110</v>
      </c>
      <c r="E7" s="29">
        <v>3480000</v>
      </c>
      <c r="F7" s="29">
        <v>3480000</v>
      </c>
      <c r="G7" s="31"/>
      <c r="H7" s="31"/>
      <c r="I7" s="31"/>
      <c r="J7" s="29">
        <v>3480000</v>
      </c>
      <c r="K7" s="31"/>
    </row>
    <row r="8" spans="2:11" s="8" customFormat="1" ht="54" customHeight="1">
      <c r="B8" s="91" t="s">
        <v>105</v>
      </c>
      <c r="C8" s="92"/>
      <c r="D8" s="92"/>
      <c r="E8" s="92"/>
      <c r="F8" s="92"/>
      <c r="G8" s="92"/>
      <c r="H8" s="92"/>
      <c r="I8" s="92"/>
      <c r="J8" s="92"/>
      <c r="K8" s="93"/>
    </row>
    <row r="9" spans="2:11" s="8" customFormat="1" ht="63.75" customHeight="1">
      <c r="B9" s="35">
        <v>4</v>
      </c>
      <c r="C9" s="7" t="s">
        <v>37</v>
      </c>
      <c r="D9" s="7" t="s">
        <v>38</v>
      </c>
      <c r="E9" s="29">
        <v>61393</v>
      </c>
      <c r="F9" s="29">
        <f>E9</f>
        <v>61393</v>
      </c>
      <c r="G9" s="59"/>
      <c r="H9" s="59"/>
      <c r="I9" s="59"/>
      <c r="J9" s="29">
        <f>F9</f>
        <v>61393</v>
      </c>
      <c r="K9" s="59"/>
    </row>
    <row r="10" spans="2:11" s="8" customFormat="1" ht="120.75" customHeight="1">
      <c r="B10" s="35">
        <v>5</v>
      </c>
      <c r="C10" s="7" t="s">
        <v>37</v>
      </c>
      <c r="D10" s="7" t="s">
        <v>69</v>
      </c>
      <c r="E10" s="28">
        <v>5876190.5899999999</v>
      </c>
      <c r="F10" s="28">
        <f>E10</f>
        <v>5876190.5899999999</v>
      </c>
      <c r="G10" s="33"/>
      <c r="H10" s="33"/>
      <c r="I10" s="33"/>
      <c r="J10" s="28">
        <f>F10</f>
        <v>5876190.5899999999</v>
      </c>
      <c r="K10" s="33"/>
    </row>
    <row r="11" spans="2:11" s="8" customFormat="1" ht="47.25" customHeight="1">
      <c r="B11" s="91" t="s">
        <v>106</v>
      </c>
      <c r="C11" s="92"/>
      <c r="D11" s="92"/>
      <c r="E11" s="92"/>
      <c r="F11" s="92"/>
      <c r="G11" s="92"/>
      <c r="H11" s="92"/>
      <c r="I11" s="92"/>
      <c r="J11" s="92"/>
      <c r="K11" s="93"/>
    </row>
    <row r="12" spans="2:11" s="8" customFormat="1" ht="68.25" customHeight="1">
      <c r="B12" s="36" t="s">
        <v>103</v>
      </c>
      <c r="C12" s="34" t="s">
        <v>37</v>
      </c>
      <c r="D12" s="49" t="s">
        <v>39</v>
      </c>
      <c r="E12" s="29">
        <v>124985</v>
      </c>
      <c r="F12" s="29">
        <f>E12</f>
        <v>124985</v>
      </c>
      <c r="G12" s="29"/>
      <c r="H12" s="29"/>
      <c r="I12" s="29"/>
      <c r="J12" s="29">
        <f>E12</f>
        <v>124985</v>
      </c>
      <c r="K12" s="29"/>
    </row>
    <row r="13" spans="2:11" s="8" customFormat="1" ht="68.25" customHeight="1">
      <c r="B13" s="36" t="s">
        <v>104</v>
      </c>
      <c r="C13" s="34" t="s">
        <v>37</v>
      </c>
      <c r="D13" s="49" t="s">
        <v>40</v>
      </c>
      <c r="E13" s="29">
        <v>3625</v>
      </c>
      <c r="F13" s="29">
        <f>E13</f>
        <v>3625</v>
      </c>
      <c r="G13" s="29"/>
      <c r="H13" s="29"/>
      <c r="I13" s="29"/>
      <c r="J13" s="29">
        <f>E13</f>
        <v>3625</v>
      </c>
      <c r="K13" s="29"/>
    </row>
    <row r="14" spans="2:11" s="8" customFormat="1" ht="68.25" customHeight="1">
      <c r="B14" s="36" t="s">
        <v>124</v>
      </c>
      <c r="C14" s="34" t="s">
        <v>41</v>
      </c>
      <c r="D14" s="49" t="s">
        <v>42</v>
      </c>
      <c r="E14" s="29">
        <v>1719118</v>
      </c>
      <c r="F14" s="29">
        <v>1197118</v>
      </c>
      <c r="G14" s="59"/>
      <c r="H14" s="59"/>
      <c r="I14" s="59"/>
      <c r="J14" s="59">
        <f>F14</f>
        <v>1197118</v>
      </c>
      <c r="K14" s="59"/>
    </row>
    <row r="15" spans="2:11" s="8" customFormat="1" ht="50.25" customHeight="1">
      <c r="B15" s="99" t="s">
        <v>68</v>
      </c>
      <c r="C15" s="100"/>
      <c r="D15" s="100"/>
      <c r="E15" s="100"/>
      <c r="F15" s="100"/>
      <c r="G15" s="100"/>
      <c r="H15" s="100"/>
      <c r="I15" s="100"/>
      <c r="J15" s="100"/>
      <c r="K15" s="101"/>
    </row>
    <row r="16" spans="2:11" s="8" customFormat="1" ht="48.75" customHeight="1">
      <c r="B16" s="36" t="s">
        <v>125</v>
      </c>
      <c r="C16" s="34" t="s">
        <v>37</v>
      </c>
      <c r="D16" s="34" t="s">
        <v>43</v>
      </c>
      <c r="E16" s="28">
        <v>111366.62</v>
      </c>
      <c r="F16" s="28">
        <f t="shared" ref="F16:F21" si="0">E16</f>
        <v>111366.62</v>
      </c>
      <c r="G16" s="28"/>
      <c r="H16" s="28"/>
      <c r="I16" s="28"/>
      <c r="J16" s="28">
        <v>111366.62</v>
      </c>
      <c r="K16" s="110" t="s">
        <v>135</v>
      </c>
    </row>
    <row r="17" spans="2:11" s="8" customFormat="1" ht="45" customHeight="1">
      <c r="B17" s="36" t="s">
        <v>126</v>
      </c>
      <c r="C17" s="34" t="s">
        <v>37</v>
      </c>
      <c r="D17" s="34" t="s">
        <v>42</v>
      </c>
      <c r="E17" s="28">
        <v>28533.24</v>
      </c>
      <c r="F17" s="28">
        <f t="shared" si="0"/>
        <v>28533.24</v>
      </c>
      <c r="G17" s="28"/>
      <c r="H17" s="28"/>
      <c r="I17" s="28"/>
      <c r="J17" s="28">
        <v>28533.24</v>
      </c>
      <c r="K17" s="111"/>
    </row>
    <row r="18" spans="2:11" s="8" customFormat="1" ht="45" customHeight="1">
      <c r="B18" s="36" t="s">
        <v>127</v>
      </c>
      <c r="C18" s="34" t="s">
        <v>37</v>
      </c>
      <c r="D18" s="34" t="str">
        <f>D13</f>
        <v>Утримання вулиць і доріг</v>
      </c>
      <c r="E18" s="28">
        <v>1159.6300000000001</v>
      </c>
      <c r="F18" s="28">
        <f t="shared" si="0"/>
        <v>1159.6300000000001</v>
      </c>
      <c r="G18" s="28"/>
      <c r="H18" s="28"/>
      <c r="I18" s="28"/>
      <c r="J18" s="28">
        <v>1159.6300000000001</v>
      </c>
      <c r="K18" s="111"/>
    </row>
    <row r="19" spans="2:11" s="8" customFormat="1" ht="45" customHeight="1">
      <c r="B19" s="36" t="s">
        <v>46</v>
      </c>
      <c r="C19" s="34" t="s">
        <v>37</v>
      </c>
      <c r="D19" s="34" t="s">
        <v>44</v>
      </c>
      <c r="E19" s="28">
        <v>1862.12</v>
      </c>
      <c r="F19" s="28">
        <f t="shared" si="0"/>
        <v>1862.12</v>
      </c>
      <c r="G19" s="28"/>
      <c r="H19" s="28"/>
      <c r="I19" s="28"/>
      <c r="J19" s="28">
        <v>1862.12</v>
      </c>
      <c r="K19" s="111"/>
    </row>
    <row r="20" spans="2:11" s="8" customFormat="1" ht="45" customHeight="1">
      <c r="B20" s="36" t="s">
        <v>47</v>
      </c>
      <c r="C20" s="34" t="s">
        <v>37</v>
      </c>
      <c r="D20" s="34" t="s">
        <v>39</v>
      </c>
      <c r="E20" s="28">
        <v>7093.47</v>
      </c>
      <c r="F20" s="28">
        <f t="shared" si="0"/>
        <v>7093.47</v>
      </c>
      <c r="G20" s="28"/>
      <c r="H20" s="28"/>
      <c r="I20" s="28"/>
      <c r="J20" s="28">
        <v>7093.47</v>
      </c>
      <c r="K20" s="112"/>
    </row>
    <row r="21" spans="2:11" s="8" customFormat="1" ht="45" customHeight="1">
      <c r="B21" s="36" t="s">
        <v>48</v>
      </c>
      <c r="C21" s="34" t="str">
        <f>C20</f>
        <v>Фінуправління</v>
      </c>
      <c r="D21" s="34" t="s">
        <v>45</v>
      </c>
      <c r="E21" s="28">
        <v>3593.78</v>
      </c>
      <c r="F21" s="28">
        <f t="shared" si="0"/>
        <v>3593.78</v>
      </c>
      <c r="G21" s="28"/>
      <c r="H21" s="28"/>
      <c r="I21" s="28"/>
      <c r="J21" s="28">
        <v>3593.78</v>
      </c>
      <c r="K21" s="113" t="s">
        <v>136</v>
      </c>
    </row>
    <row r="22" spans="2:11" ht="42.75" customHeight="1">
      <c r="B22" s="91" t="s">
        <v>67</v>
      </c>
      <c r="C22" s="92"/>
      <c r="D22" s="92"/>
      <c r="E22" s="92"/>
      <c r="F22" s="92"/>
      <c r="G22" s="92"/>
      <c r="H22" s="92"/>
      <c r="I22" s="92"/>
      <c r="J22" s="92"/>
      <c r="K22" s="93"/>
    </row>
    <row r="23" spans="2:11" ht="134.25" customHeight="1">
      <c r="B23" s="37" t="s">
        <v>49</v>
      </c>
      <c r="C23" s="9" t="s">
        <v>35</v>
      </c>
      <c r="D23" s="22" t="s">
        <v>64</v>
      </c>
      <c r="E23" s="27">
        <v>3127840</v>
      </c>
      <c r="F23" s="60"/>
      <c r="G23" s="19"/>
      <c r="H23" s="19"/>
      <c r="I23" s="19"/>
      <c r="J23" s="19"/>
      <c r="K23" s="19"/>
    </row>
    <row r="24" spans="2:11" ht="128.25" customHeight="1">
      <c r="B24" s="37" t="s">
        <v>128</v>
      </c>
      <c r="C24" s="9" t="s">
        <v>55</v>
      </c>
      <c r="D24" s="22" t="s">
        <v>73</v>
      </c>
      <c r="E24" s="27">
        <v>128150</v>
      </c>
      <c r="F24" s="60"/>
      <c r="G24" s="19"/>
      <c r="H24" s="19"/>
      <c r="I24" s="19"/>
      <c r="J24" s="19"/>
      <c r="K24" s="19"/>
    </row>
    <row r="25" spans="2:11" ht="102.75" customHeight="1">
      <c r="B25" s="37" t="s">
        <v>129</v>
      </c>
      <c r="C25" s="9" t="s">
        <v>63</v>
      </c>
      <c r="D25" s="22" t="s">
        <v>65</v>
      </c>
      <c r="E25" s="27">
        <v>701723</v>
      </c>
      <c r="F25" s="60"/>
      <c r="G25" s="19"/>
      <c r="H25" s="19"/>
      <c r="I25" s="19"/>
      <c r="J25" s="19"/>
      <c r="K25" s="19"/>
    </row>
    <row r="26" spans="2:11" ht="155.25" customHeight="1">
      <c r="B26" s="37" t="s">
        <v>130</v>
      </c>
      <c r="C26" s="9" t="s">
        <v>100</v>
      </c>
      <c r="D26" s="22" t="s">
        <v>89</v>
      </c>
      <c r="E26" s="27">
        <v>25109700</v>
      </c>
      <c r="F26" s="27">
        <v>1756304</v>
      </c>
      <c r="G26" s="19"/>
      <c r="H26" s="19"/>
      <c r="I26" s="19"/>
      <c r="J26" s="27">
        <f>F26</f>
        <v>1756304</v>
      </c>
      <c r="K26" s="19"/>
    </row>
    <row r="27" spans="2:11" ht="98.25" customHeight="1">
      <c r="B27" s="37" t="s">
        <v>131</v>
      </c>
      <c r="C27" s="9" t="s">
        <v>101</v>
      </c>
      <c r="D27" s="22" t="s">
        <v>90</v>
      </c>
      <c r="E27" s="27">
        <v>128150</v>
      </c>
      <c r="F27" s="27"/>
      <c r="G27" s="19"/>
      <c r="H27" s="19"/>
      <c r="I27" s="19"/>
      <c r="J27" s="19"/>
      <c r="K27" s="19"/>
    </row>
    <row r="28" spans="2:11" s="4" customFormat="1" ht="209.25" customHeight="1">
      <c r="B28" s="37" t="s">
        <v>50</v>
      </c>
      <c r="C28" s="9" t="s">
        <v>14</v>
      </c>
      <c r="D28" s="22" t="s">
        <v>36</v>
      </c>
      <c r="E28" s="24">
        <v>176287</v>
      </c>
      <c r="F28" s="24">
        <f>E28</f>
        <v>176287</v>
      </c>
      <c r="G28" s="19"/>
      <c r="H28" s="19"/>
      <c r="I28" s="19"/>
      <c r="J28" s="24">
        <f>E28</f>
        <v>176287</v>
      </c>
      <c r="K28" s="19"/>
    </row>
    <row r="29" spans="2:11" s="4" customFormat="1" ht="408.75" customHeight="1">
      <c r="B29" s="102" t="s">
        <v>51</v>
      </c>
      <c r="C29" s="94" t="s">
        <v>15</v>
      </c>
      <c r="D29" s="96" t="s">
        <v>74</v>
      </c>
      <c r="E29" s="76" t="s">
        <v>66</v>
      </c>
      <c r="F29" s="76" t="s">
        <v>107</v>
      </c>
      <c r="G29" s="19"/>
      <c r="H29" s="19"/>
      <c r="I29" s="19"/>
      <c r="J29" s="76" t="str">
        <f>F29</f>
        <v>440 834 - бюджет розвитку;                                                                        23 857 - загальний фонд</v>
      </c>
      <c r="K29" s="76"/>
    </row>
    <row r="30" spans="2:11" s="4" customFormat="1" ht="45" customHeight="1">
      <c r="B30" s="103"/>
      <c r="C30" s="95"/>
      <c r="D30" s="97"/>
      <c r="E30" s="77"/>
      <c r="F30" s="77"/>
      <c r="G30" s="19"/>
      <c r="H30" s="19"/>
      <c r="I30" s="19"/>
      <c r="J30" s="77"/>
      <c r="K30" s="77"/>
    </row>
    <row r="31" spans="2:11" s="4" customFormat="1" ht="394.5" customHeight="1">
      <c r="B31" s="103"/>
      <c r="C31" s="94" t="s">
        <v>15</v>
      </c>
      <c r="D31" s="106" t="s">
        <v>91</v>
      </c>
      <c r="E31" s="108">
        <v>30271157</v>
      </c>
      <c r="F31" s="119"/>
      <c r="G31" s="70"/>
      <c r="H31" s="70"/>
      <c r="I31" s="70"/>
      <c r="J31" s="119"/>
      <c r="K31" s="76"/>
    </row>
    <row r="32" spans="2:11" s="4" customFormat="1" ht="409.5" customHeight="1">
      <c r="B32" s="103"/>
      <c r="C32" s="105"/>
      <c r="D32" s="107"/>
      <c r="E32" s="109"/>
      <c r="F32" s="119" t="s">
        <v>108</v>
      </c>
      <c r="G32" s="70"/>
      <c r="H32" s="70"/>
      <c r="I32" s="70"/>
      <c r="J32" s="119" t="s">
        <v>138</v>
      </c>
      <c r="K32" s="98"/>
    </row>
    <row r="33" spans="1:11" s="4" customFormat="1" ht="292.5" customHeight="1">
      <c r="B33" s="103"/>
      <c r="C33" s="105"/>
      <c r="D33" s="107"/>
      <c r="E33" s="109"/>
      <c r="F33" s="120"/>
      <c r="G33" s="70"/>
      <c r="H33" s="70"/>
      <c r="I33" s="70"/>
      <c r="J33" s="120"/>
      <c r="K33" s="98"/>
    </row>
    <row r="34" spans="1:11" s="4" customFormat="1" ht="16.5" customHeight="1">
      <c r="B34" s="104"/>
      <c r="C34" s="105"/>
      <c r="D34" s="107"/>
      <c r="E34" s="109"/>
      <c r="F34" s="121"/>
      <c r="G34" s="70"/>
      <c r="H34" s="70"/>
      <c r="I34" s="70"/>
      <c r="J34" s="121"/>
      <c r="K34" s="77"/>
    </row>
    <row r="35" spans="1:11" s="4" customFormat="1" ht="409.5" customHeight="1">
      <c r="B35" s="81">
        <v>18</v>
      </c>
      <c r="C35" s="83" t="s">
        <v>31</v>
      </c>
      <c r="D35" s="84" t="s">
        <v>97</v>
      </c>
      <c r="E35" s="85">
        <f>12000+360000+25000+54000+25500.3</f>
        <v>476500.3</v>
      </c>
      <c r="F35" s="86" t="s">
        <v>139</v>
      </c>
      <c r="G35" s="25"/>
      <c r="H35" s="25"/>
      <c r="I35" s="25"/>
      <c r="J35" s="76" t="str">
        <f>F35</f>
        <v>221 127 - бюджет розвитку;            7 873 - загальний фонд</v>
      </c>
      <c r="K35" s="76"/>
    </row>
    <row r="36" spans="1:11" s="4" customFormat="1" ht="120" customHeight="1">
      <c r="B36" s="82"/>
      <c r="C36" s="83"/>
      <c r="D36" s="84"/>
      <c r="E36" s="85"/>
      <c r="F36" s="86"/>
      <c r="G36" s="42"/>
      <c r="H36" s="42"/>
      <c r="I36" s="42"/>
      <c r="J36" s="77"/>
      <c r="K36" s="77"/>
    </row>
    <row r="37" spans="1:11" s="4" customFormat="1" ht="126" customHeight="1">
      <c r="A37" s="17"/>
      <c r="B37" s="43" t="s">
        <v>52</v>
      </c>
      <c r="C37" s="9" t="s">
        <v>8</v>
      </c>
      <c r="D37" s="12" t="s">
        <v>75</v>
      </c>
      <c r="E37" s="26">
        <v>1326060</v>
      </c>
      <c r="F37" s="27">
        <v>150000</v>
      </c>
      <c r="G37" s="19"/>
      <c r="H37" s="19"/>
      <c r="I37" s="19"/>
      <c r="J37" s="27">
        <v>150000</v>
      </c>
      <c r="K37" s="27"/>
    </row>
    <row r="38" spans="1:11" s="4" customFormat="1" ht="120" customHeight="1">
      <c r="A38" s="17"/>
      <c r="B38" s="38" t="s">
        <v>132</v>
      </c>
      <c r="C38" s="10" t="s">
        <v>11</v>
      </c>
      <c r="D38" s="13" t="s">
        <v>57</v>
      </c>
      <c r="E38" s="29">
        <f>189000+35000</f>
        <v>224000</v>
      </c>
      <c r="F38" s="48"/>
      <c r="G38" s="32"/>
      <c r="H38" s="32"/>
      <c r="I38" s="32"/>
      <c r="J38" s="27"/>
      <c r="K38" s="29"/>
    </row>
    <row r="39" spans="1:11" ht="91.5" customHeight="1">
      <c r="A39" s="14"/>
      <c r="B39" s="40">
        <v>21</v>
      </c>
      <c r="C39" s="10" t="s">
        <v>12</v>
      </c>
      <c r="D39" s="13" t="s">
        <v>19</v>
      </c>
      <c r="E39" s="29">
        <v>15000</v>
      </c>
      <c r="F39" s="29"/>
      <c r="G39" s="30"/>
      <c r="H39" s="30"/>
      <c r="I39" s="30"/>
      <c r="J39" s="27"/>
      <c r="K39" s="29"/>
    </row>
    <row r="40" spans="1:11" s="4" customFormat="1" ht="187.5" customHeight="1">
      <c r="B40" s="41">
        <v>22</v>
      </c>
      <c r="C40" s="9" t="s">
        <v>13</v>
      </c>
      <c r="D40" s="12" t="s">
        <v>93</v>
      </c>
      <c r="E40" s="20">
        <f>1399.6+423000.95+9307138.09</f>
        <v>9731538.6400000006</v>
      </c>
      <c r="F40" s="20"/>
      <c r="G40" s="18"/>
      <c r="H40" s="18"/>
      <c r="I40" s="18"/>
      <c r="J40" s="18"/>
      <c r="K40" s="18"/>
    </row>
    <row r="41" spans="1:11" s="4" customFormat="1" ht="96" customHeight="1">
      <c r="B41" s="41">
        <v>23</v>
      </c>
      <c r="C41" s="9" t="s">
        <v>92</v>
      </c>
      <c r="D41" s="12" t="s">
        <v>94</v>
      </c>
      <c r="E41" s="20">
        <v>2000000</v>
      </c>
      <c r="F41" s="20">
        <v>200000</v>
      </c>
      <c r="G41" s="18"/>
      <c r="H41" s="18"/>
      <c r="I41" s="18"/>
      <c r="J41" s="20">
        <v>200000</v>
      </c>
      <c r="K41" s="18"/>
    </row>
    <row r="42" spans="1:11" s="4" customFormat="1" ht="145.5" customHeight="1">
      <c r="B42" s="41">
        <v>24</v>
      </c>
      <c r="C42" s="9" t="s">
        <v>95</v>
      </c>
      <c r="D42" s="12" t="s">
        <v>102</v>
      </c>
      <c r="E42" s="20">
        <v>150000</v>
      </c>
      <c r="F42" s="20">
        <v>150000</v>
      </c>
      <c r="G42" s="18"/>
      <c r="H42" s="18"/>
      <c r="I42" s="18"/>
      <c r="J42" s="20">
        <v>150000</v>
      </c>
      <c r="K42" s="18"/>
    </row>
    <row r="43" spans="1:11" s="4" customFormat="1" ht="100.5" customHeight="1">
      <c r="B43" s="41">
        <v>25</v>
      </c>
      <c r="C43" s="9" t="s">
        <v>76</v>
      </c>
      <c r="D43" s="12" t="s">
        <v>77</v>
      </c>
      <c r="E43" s="20">
        <v>252000</v>
      </c>
      <c r="F43" s="52"/>
      <c r="G43" s="18"/>
      <c r="H43" s="18"/>
      <c r="I43" s="18"/>
      <c r="J43" s="18"/>
      <c r="K43" s="18"/>
    </row>
    <row r="44" spans="1:11" s="4" customFormat="1" ht="183" customHeight="1">
      <c r="B44" s="41">
        <v>26</v>
      </c>
      <c r="C44" s="9" t="s">
        <v>78</v>
      </c>
      <c r="D44" s="12" t="s">
        <v>79</v>
      </c>
      <c r="E44" s="20">
        <v>96200</v>
      </c>
      <c r="F44" s="52"/>
      <c r="G44" s="18"/>
      <c r="H44" s="18"/>
      <c r="I44" s="18"/>
      <c r="J44" s="18"/>
      <c r="K44" s="18"/>
    </row>
    <row r="45" spans="1:11" s="4" customFormat="1" ht="253.5" customHeight="1">
      <c r="B45" s="41">
        <v>27</v>
      </c>
      <c r="C45" s="9" t="s">
        <v>80</v>
      </c>
      <c r="D45" s="12" t="s">
        <v>81</v>
      </c>
      <c r="E45" s="20">
        <v>2230000</v>
      </c>
      <c r="F45" s="73" t="s">
        <v>133</v>
      </c>
      <c r="G45" s="73"/>
      <c r="H45" s="73"/>
      <c r="I45" s="73"/>
      <c r="J45" s="73" t="str">
        <f>F45</f>
        <v>665000 з резервного фонду</v>
      </c>
      <c r="K45" s="20"/>
    </row>
    <row r="46" spans="1:11" s="4" customFormat="1" ht="94.5" customHeight="1">
      <c r="B46" s="41">
        <v>28</v>
      </c>
      <c r="C46" s="9" t="s">
        <v>82</v>
      </c>
      <c r="D46" s="12" t="s">
        <v>83</v>
      </c>
      <c r="E46" s="20">
        <v>190000</v>
      </c>
      <c r="F46" s="20"/>
      <c r="G46" s="18"/>
      <c r="H46" s="18"/>
      <c r="I46" s="18"/>
      <c r="J46" s="18"/>
      <c r="K46" s="18"/>
    </row>
    <row r="47" spans="1:11" s="4" customFormat="1" ht="61.5" customHeight="1">
      <c r="B47" s="41">
        <v>29</v>
      </c>
      <c r="C47" s="9"/>
      <c r="D47" s="12" t="s">
        <v>84</v>
      </c>
      <c r="E47" s="20">
        <v>200000</v>
      </c>
      <c r="F47" s="20">
        <v>182961</v>
      </c>
      <c r="G47" s="18"/>
      <c r="H47" s="18"/>
      <c r="I47" s="18"/>
      <c r="J47" s="20">
        <f>F47</f>
        <v>182961</v>
      </c>
      <c r="K47" s="18"/>
    </row>
    <row r="48" spans="1:11" s="4" customFormat="1" ht="156" customHeight="1">
      <c r="B48" s="41">
        <v>30</v>
      </c>
      <c r="C48" s="9" t="s">
        <v>85</v>
      </c>
      <c r="D48" s="12" t="s">
        <v>86</v>
      </c>
      <c r="E48" s="20">
        <v>1101536</v>
      </c>
      <c r="F48" s="20"/>
      <c r="G48" s="18"/>
      <c r="H48" s="18"/>
      <c r="I48" s="18"/>
      <c r="J48" s="18"/>
      <c r="K48" s="18"/>
    </row>
    <row r="49" spans="2:11" s="4" customFormat="1" ht="108" customHeight="1">
      <c r="B49" s="41">
        <v>31</v>
      </c>
      <c r="C49" s="9" t="s">
        <v>87</v>
      </c>
      <c r="D49" s="12" t="s">
        <v>88</v>
      </c>
      <c r="E49" s="20">
        <v>175000</v>
      </c>
      <c r="F49" s="20"/>
      <c r="G49" s="18"/>
      <c r="H49" s="18"/>
      <c r="I49" s="18"/>
      <c r="J49" s="18"/>
      <c r="K49" s="18"/>
    </row>
    <row r="50" spans="2:11" s="4" customFormat="1" ht="250.5" customHeight="1">
      <c r="B50" s="41">
        <v>32</v>
      </c>
      <c r="C50" s="61" t="s">
        <v>117</v>
      </c>
      <c r="D50" s="12" t="s">
        <v>134</v>
      </c>
      <c r="E50" s="20">
        <v>565000</v>
      </c>
      <c r="F50" s="73" t="s">
        <v>118</v>
      </c>
      <c r="G50" s="74"/>
      <c r="H50" s="74"/>
      <c r="I50" s="74"/>
      <c r="J50" s="73" t="s">
        <v>118</v>
      </c>
      <c r="K50" s="18"/>
    </row>
    <row r="51" spans="2:11" s="4" customFormat="1" ht="112.5" customHeight="1">
      <c r="B51" s="41">
        <v>33</v>
      </c>
      <c r="C51" s="61" t="s">
        <v>122</v>
      </c>
      <c r="D51" s="12" t="s">
        <v>123</v>
      </c>
      <c r="E51" s="20">
        <v>63014</v>
      </c>
      <c r="F51" s="20">
        <v>30000</v>
      </c>
      <c r="G51" s="18"/>
      <c r="H51" s="18"/>
      <c r="I51" s="18"/>
      <c r="J51" s="20">
        <v>30000</v>
      </c>
      <c r="K51" s="18"/>
    </row>
    <row r="52" spans="2:11" s="4" customFormat="1" ht="49.5" customHeight="1">
      <c r="B52" s="50"/>
      <c r="C52" s="87" t="s">
        <v>72</v>
      </c>
      <c r="D52" s="88"/>
      <c r="E52" s="51">
        <f>SUM(E23:E51)+440834+23856.4</f>
        <v>78903546.340000004</v>
      </c>
      <c r="F52" s="51">
        <f>F53+F54+F55</f>
        <v>4949400</v>
      </c>
      <c r="G52" s="51">
        <f t="shared" ref="G52:J52" si="1">G53+G54+G55</f>
        <v>0</v>
      </c>
      <c r="H52" s="51">
        <f t="shared" si="1"/>
        <v>0</v>
      </c>
      <c r="I52" s="51">
        <f t="shared" si="1"/>
        <v>0</v>
      </c>
      <c r="J52" s="51">
        <v>4949400</v>
      </c>
      <c r="K52" s="51"/>
    </row>
    <row r="53" spans="2:11" s="53" customFormat="1" ht="49.5" customHeight="1">
      <c r="B53" s="54"/>
      <c r="C53" s="55"/>
      <c r="D53" s="55" t="s">
        <v>98</v>
      </c>
      <c r="E53" s="56"/>
      <c r="F53" s="56">
        <f>SUM(F23:F49)+257873+23857</f>
        <v>2897282</v>
      </c>
      <c r="G53" s="57"/>
      <c r="H53" s="57"/>
      <c r="I53" s="57"/>
      <c r="J53" s="114" t="s">
        <v>140</v>
      </c>
      <c r="K53" s="114"/>
    </row>
    <row r="54" spans="2:11" s="53" customFormat="1" ht="49.5" customHeight="1">
      <c r="B54" s="54"/>
      <c r="C54" s="55"/>
      <c r="D54" s="55"/>
      <c r="E54" s="56"/>
      <c r="F54" s="56">
        <f>182961+1097157+439000-522000</f>
        <v>1197118</v>
      </c>
      <c r="G54" s="57"/>
      <c r="H54" s="57"/>
      <c r="I54" s="57"/>
      <c r="J54" s="89" t="s">
        <v>99</v>
      </c>
      <c r="K54" s="89"/>
    </row>
    <row r="55" spans="2:11" s="53" customFormat="1" ht="63" customHeight="1">
      <c r="B55" s="115"/>
      <c r="C55" s="115"/>
      <c r="D55" s="115"/>
      <c r="E55" s="115"/>
      <c r="F55" s="72">
        <v>855000</v>
      </c>
      <c r="G55" s="115"/>
      <c r="H55" s="115"/>
      <c r="I55" s="115"/>
      <c r="J55" s="116" t="s">
        <v>141</v>
      </c>
      <c r="K55" s="117"/>
    </row>
    <row r="56" spans="2:11" s="4" customFormat="1" ht="34.5" customHeight="1">
      <c r="B56" s="50"/>
      <c r="C56" s="78" t="s">
        <v>58</v>
      </c>
      <c r="D56" s="79"/>
      <c r="E56" s="79"/>
      <c r="F56" s="79"/>
      <c r="G56" s="79"/>
      <c r="H56" s="79"/>
      <c r="I56" s="79"/>
      <c r="J56" s="79"/>
      <c r="K56" s="80"/>
    </row>
    <row r="57" spans="2:11" s="4" customFormat="1" ht="210.75" customHeight="1">
      <c r="B57" s="41">
        <v>34</v>
      </c>
      <c r="C57" s="9" t="s">
        <v>17</v>
      </c>
      <c r="D57" s="22" t="s">
        <v>59</v>
      </c>
      <c r="E57" s="20" t="s">
        <v>18</v>
      </c>
      <c r="F57" s="18" t="s">
        <v>18</v>
      </c>
      <c r="G57" s="18"/>
      <c r="H57" s="18"/>
      <c r="I57" s="18"/>
      <c r="J57" s="20" t="str">
        <f>E57</f>
        <v>( +-) 160 000</v>
      </c>
      <c r="K57" s="18"/>
    </row>
    <row r="58" spans="2:11" s="4" customFormat="1" ht="81" customHeight="1">
      <c r="B58" s="39">
        <v>35</v>
      </c>
      <c r="C58" s="9" t="s">
        <v>23</v>
      </c>
      <c r="D58" s="22" t="s">
        <v>60</v>
      </c>
      <c r="E58" s="20" t="s">
        <v>24</v>
      </c>
      <c r="F58" s="20" t="str">
        <f t="shared" ref="F58:F63" si="2">E58</f>
        <v>( +-) 3 600</v>
      </c>
      <c r="G58" s="18"/>
      <c r="H58" s="18"/>
      <c r="I58" s="18"/>
      <c r="J58" s="20" t="s">
        <v>24</v>
      </c>
      <c r="K58" s="18"/>
    </row>
    <row r="59" spans="2:11" ht="85.5" customHeight="1">
      <c r="B59" s="40">
        <v>36</v>
      </c>
      <c r="C59" s="9" t="s">
        <v>25</v>
      </c>
      <c r="D59" s="22" t="s">
        <v>60</v>
      </c>
      <c r="E59" s="21" t="s">
        <v>26</v>
      </c>
      <c r="F59" s="21" t="str">
        <f t="shared" si="2"/>
        <v>( +-) 1 640</v>
      </c>
      <c r="G59" s="75"/>
      <c r="H59" s="75"/>
      <c r="I59" s="75"/>
      <c r="J59" s="21" t="s">
        <v>26</v>
      </c>
      <c r="K59" s="75"/>
    </row>
    <row r="60" spans="2:11" ht="76.5" customHeight="1">
      <c r="B60" s="40">
        <v>37</v>
      </c>
      <c r="C60" s="9" t="s">
        <v>27</v>
      </c>
      <c r="D60" s="22" t="s">
        <v>60</v>
      </c>
      <c r="E60" s="21" t="s">
        <v>28</v>
      </c>
      <c r="F60" s="21" t="str">
        <f t="shared" si="2"/>
        <v>( +-) 1 400</v>
      </c>
      <c r="G60" s="75"/>
      <c r="H60" s="75"/>
      <c r="I60" s="75"/>
      <c r="J60" s="21" t="s">
        <v>28</v>
      </c>
      <c r="K60" s="75"/>
    </row>
    <row r="61" spans="2:11" ht="74.25" customHeight="1">
      <c r="B61" s="40">
        <v>38</v>
      </c>
      <c r="C61" s="9" t="s">
        <v>29</v>
      </c>
      <c r="D61" s="22" t="s">
        <v>61</v>
      </c>
      <c r="E61" s="21" t="s">
        <v>30</v>
      </c>
      <c r="F61" s="21" t="str">
        <f t="shared" si="2"/>
        <v>( +-) 1680</v>
      </c>
      <c r="G61" s="75"/>
      <c r="H61" s="75"/>
      <c r="I61" s="75"/>
      <c r="J61" s="21" t="s">
        <v>30</v>
      </c>
      <c r="K61" s="75"/>
    </row>
    <row r="62" spans="2:11" ht="66.75" customHeight="1">
      <c r="B62" s="40">
        <v>39</v>
      </c>
      <c r="C62" s="9" t="s">
        <v>53</v>
      </c>
      <c r="D62" s="22" t="s">
        <v>62</v>
      </c>
      <c r="E62" s="21" t="s">
        <v>54</v>
      </c>
      <c r="F62" s="21" t="str">
        <f t="shared" si="2"/>
        <v>( +-)15 000</v>
      </c>
      <c r="G62" s="75"/>
      <c r="H62" s="75"/>
      <c r="I62" s="75"/>
      <c r="J62" s="21" t="s">
        <v>54</v>
      </c>
      <c r="K62" s="75"/>
    </row>
    <row r="63" spans="2:11" ht="69.75" customHeight="1">
      <c r="B63" s="40">
        <v>40</v>
      </c>
      <c r="C63" s="9" t="s">
        <v>56</v>
      </c>
      <c r="D63" s="22" t="s">
        <v>61</v>
      </c>
      <c r="E63" s="21" t="s">
        <v>24</v>
      </c>
      <c r="F63" s="21" t="str">
        <f t="shared" si="2"/>
        <v>( +-) 3 600</v>
      </c>
      <c r="G63" s="75"/>
      <c r="H63" s="75"/>
      <c r="I63" s="75"/>
      <c r="J63" s="21" t="s">
        <v>24</v>
      </c>
      <c r="K63" s="75"/>
    </row>
    <row r="64" spans="2:11" s="4" customFormat="1" ht="159" customHeight="1">
      <c r="B64" s="40">
        <v>41</v>
      </c>
      <c r="C64" s="9" t="s">
        <v>15</v>
      </c>
      <c r="D64" s="22" t="s">
        <v>70</v>
      </c>
      <c r="E64" s="71" t="s">
        <v>16</v>
      </c>
      <c r="F64" s="71" t="s">
        <v>16</v>
      </c>
      <c r="G64" s="71"/>
      <c r="H64" s="71"/>
      <c r="I64" s="71"/>
      <c r="J64" s="71" t="s">
        <v>16</v>
      </c>
      <c r="K64" s="71"/>
    </row>
    <row r="65" spans="1:11" s="4" customFormat="1" ht="124.5" customHeight="1">
      <c r="A65" s="17"/>
      <c r="B65" s="37" t="s">
        <v>96</v>
      </c>
      <c r="C65" s="65" t="s">
        <v>9</v>
      </c>
      <c r="D65" s="11" t="s">
        <v>71</v>
      </c>
      <c r="E65" s="29" t="s">
        <v>10</v>
      </c>
      <c r="F65" s="27" t="s">
        <v>10</v>
      </c>
      <c r="G65" s="71"/>
      <c r="H65" s="71"/>
      <c r="I65" s="71"/>
      <c r="J65" s="27" t="s">
        <v>10</v>
      </c>
      <c r="K65" s="27"/>
    </row>
    <row r="66" spans="1:11" ht="105" customHeight="1">
      <c r="B66" s="40">
        <v>43</v>
      </c>
      <c r="C66" s="66" t="s">
        <v>111</v>
      </c>
      <c r="D66" s="67" t="s">
        <v>114</v>
      </c>
      <c r="E66" s="21">
        <v>10000</v>
      </c>
      <c r="F66" s="118" t="s">
        <v>113</v>
      </c>
      <c r="G66" s="21"/>
      <c r="H66" s="21"/>
      <c r="I66" s="21"/>
      <c r="J66" s="118" t="s">
        <v>113</v>
      </c>
      <c r="K66" s="21"/>
    </row>
    <row r="67" spans="1:11" ht="105.75" customHeight="1">
      <c r="B67" s="40">
        <v>44</v>
      </c>
      <c r="C67" s="58" t="s">
        <v>112</v>
      </c>
      <c r="D67" s="67" t="s">
        <v>115</v>
      </c>
      <c r="E67" s="21" t="s">
        <v>116</v>
      </c>
      <c r="F67" s="21" t="s">
        <v>116</v>
      </c>
      <c r="G67" s="21"/>
      <c r="H67" s="21"/>
      <c r="I67" s="21"/>
      <c r="J67" s="21" t="s">
        <v>116</v>
      </c>
      <c r="K67" s="21"/>
    </row>
    <row r="68" spans="1:11" ht="138.75" customHeight="1">
      <c r="B68" s="40">
        <v>45</v>
      </c>
      <c r="C68" s="66" t="s">
        <v>119</v>
      </c>
      <c r="D68" s="67" t="s">
        <v>120</v>
      </c>
      <c r="E68" s="75" t="s">
        <v>121</v>
      </c>
      <c r="F68" s="75" t="s">
        <v>121</v>
      </c>
      <c r="G68" s="21"/>
      <c r="H68" s="21"/>
      <c r="I68" s="21"/>
      <c r="J68" s="75" t="s">
        <v>121</v>
      </c>
      <c r="K68" s="21"/>
    </row>
    <row r="69" spans="1:11" ht="51.75" customHeight="1">
      <c r="B69" s="63"/>
      <c r="C69" s="64"/>
      <c r="D69" s="68"/>
      <c r="F69" s="69"/>
      <c r="G69" s="69"/>
      <c r="H69" s="69"/>
      <c r="I69" s="69"/>
      <c r="J69" s="69"/>
      <c r="K69" s="69"/>
    </row>
    <row r="70" spans="1:11" ht="51.75" customHeight="1">
      <c r="B70" s="63"/>
      <c r="C70" s="64"/>
      <c r="D70" s="68"/>
      <c r="F70" s="69"/>
      <c r="G70" s="69"/>
      <c r="H70" s="69"/>
      <c r="I70" s="69"/>
      <c r="J70" s="69"/>
      <c r="K70" s="69"/>
    </row>
  </sheetData>
  <mergeCells count="30">
    <mergeCell ref="B8:K8"/>
    <mergeCell ref="B11:K11"/>
    <mergeCell ref="B15:K15"/>
    <mergeCell ref="B29:B34"/>
    <mergeCell ref="K31:K34"/>
    <mergeCell ref="C31:C34"/>
    <mergeCell ref="D31:D34"/>
    <mergeCell ref="E31:E34"/>
    <mergeCell ref="K16:K20"/>
    <mergeCell ref="B1:K1"/>
    <mergeCell ref="B22:K22"/>
    <mergeCell ref="B4:K4"/>
    <mergeCell ref="C29:C30"/>
    <mergeCell ref="D29:D30"/>
    <mergeCell ref="E29:E30"/>
    <mergeCell ref="F29:F30"/>
    <mergeCell ref="J29:J30"/>
    <mergeCell ref="K29:K30"/>
    <mergeCell ref="J35:J36"/>
    <mergeCell ref="K35:K36"/>
    <mergeCell ref="C56:K56"/>
    <mergeCell ref="B35:B36"/>
    <mergeCell ref="C35:C36"/>
    <mergeCell ref="D35:D36"/>
    <mergeCell ref="E35:E36"/>
    <mergeCell ref="F35:F36"/>
    <mergeCell ref="C52:D52"/>
    <mergeCell ref="J53:K53"/>
    <mergeCell ref="J54:K54"/>
    <mergeCell ref="J55:K55"/>
  </mergeCells>
  <pageMargins left="0" right="0" top="0" bottom="0" header="0" footer="0.23622047244094491"/>
  <pageSetup paperSize="9" scale="40" orientation="portrait" r:id="rId1"/>
  <rowBreaks count="3" manualBreakCount="3">
    <brk id="24" min="1" max="10" man="1"/>
    <brk id="31" min="1" max="10" man="1"/>
    <brk id="39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2019-02-22T07:17:39Z</cp:lastPrinted>
  <dcterms:created xsi:type="dcterms:W3CDTF">2018-03-12T13:27:15Z</dcterms:created>
  <dcterms:modified xsi:type="dcterms:W3CDTF">2019-02-22T07:20:29Z</dcterms:modified>
</cp:coreProperties>
</file>